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Primer trimestre\Cuadros PDF\"/>
    </mc:Choice>
  </mc:AlternateContent>
  <bookViews>
    <workbookView xWindow="0" yWindow="0" windowWidth="21600" windowHeight="9735" tabRatio="752"/>
  </bookViews>
  <sheets>
    <sheet name="Cuadro 10 RCN" sheetId="38" r:id="rId1"/>
  </sheets>
  <definedNames>
    <definedName name="_xlnm.Print_Area" localSheetId="0">'Cuadro 10 RCN'!$A$1:$E$112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38" l="1"/>
  <c r="D104" i="38"/>
  <c r="E103" i="38"/>
  <c r="D103" i="38"/>
  <c r="E102" i="38"/>
  <c r="D102" i="38"/>
  <c r="E101" i="38"/>
  <c r="D101" i="38"/>
  <c r="E100" i="38"/>
  <c r="D100" i="38"/>
  <c r="C99" i="38"/>
  <c r="D99" i="38" s="1"/>
  <c r="B99" i="38"/>
  <c r="E99" i="38" s="1"/>
  <c r="E98" i="38"/>
  <c r="D98" i="38"/>
  <c r="E97" i="38"/>
  <c r="D97" i="38"/>
  <c r="E96" i="38"/>
  <c r="D96" i="38"/>
  <c r="E95" i="38"/>
  <c r="D95" i="38"/>
  <c r="C94" i="38"/>
  <c r="D94" i="38" s="1"/>
  <c r="B94" i="38"/>
  <c r="E94" i="38" s="1"/>
  <c r="B93" i="38"/>
  <c r="E92" i="38"/>
  <c r="D92" i="38"/>
  <c r="E91" i="38"/>
  <c r="D91" i="38"/>
  <c r="C90" i="38"/>
  <c r="D90" i="38" s="1"/>
  <c r="B90" i="38"/>
  <c r="E90" i="38" s="1"/>
  <c r="E89" i="38"/>
  <c r="D89" i="38"/>
  <c r="E88" i="38"/>
  <c r="D88" i="38"/>
  <c r="E87" i="38"/>
  <c r="D87" i="38"/>
  <c r="E86" i="38"/>
  <c r="C86" i="38"/>
  <c r="D86" i="38" s="1"/>
  <c r="B86" i="38"/>
  <c r="E85" i="38"/>
  <c r="D85" i="38"/>
  <c r="E84" i="38"/>
  <c r="D84" i="38"/>
  <c r="E83" i="38"/>
  <c r="D83" i="38"/>
  <c r="E82" i="38"/>
  <c r="D82" i="38"/>
  <c r="C82" i="38"/>
  <c r="B82" i="38"/>
  <c r="C81" i="38"/>
  <c r="D81" i="38" s="1"/>
  <c r="B81" i="38"/>
  <c r="E81" i="38" s="1"/>
  <c r="B80" i="38"/>
  <c r="B78" i="38" s="1"/>
  <c r="E79" i="38"/>
  <c r="D79" i="38"/>
  <c r="E77" i="38"/>
  <c r="D77" i="38"/>
  <c r="E76" i="38"/>
  <c r="D76" i="38"/>
  <c r="E75" i="38"/>
  <c r="D75" i="38"/>
  <c r="E74" i="38"/>
  <c r="D74" i="38"/>
  <c r="E73" i="38"/>
  <c r="C73" i="38"/>
  <c r="D73" i="38" s="1"/>
  <c r="B73" i="38"/>
  <c r="E72" i="38"/>
  <c r="D72" i="38"/>
  <c r="E71" i="38"/>
  <c r="D71" i="38"/>
  <c r="E70" i="38"/>
  <c r="D70" i="38"/>
  <c r="E69" i="38"/>
  <c r="D69" i="38"/>
  <c r="C69" i="38"/>
  <c r="B69" i="38"/>
  <c r="E68" i="38"/>
  <c r="D68" i="38"/>
  <c r="C67" i="38"/>
  <c r="D67" i="38" s="1"/>
  <c r="B67" i="38"/>
  <c r="E67" i="38" s="1"/>
  <c r="E66" i="38"/>
  <c r="D66" i="38"/>
  <c r="E65" i="38"/>
  <c r="D65" i="38"/>
  <c r="E64" i="38"/>
  <c r="D64" i="38"/>
  <c r="C63" i="38"/>
  <c r="E63" i="38" s="1"/>
  <c r="B63" i="38"/>
  <c r="E62" i="38"/>
  <c r="D62" i="38"/>
  <c r="C61" i="38"/>
  <c r="C60" i="38" s="1"/>
  <c r="B61" i="38"/>
  <c r="B60" i="38" s="1"/>
  <c r="E60" i="38" s="1"/>
  <c r="E59" i="38"/>
  <c r="D59" i="38"/>
  <c r="E58" i="38"/>
  <c r="D58" i="38"/>
  <c r="E57" i="38"/>
  <c r="D57" i="38"/>
  <c r="E56" i="38"/>
  <c r="D56" i="38"/>
  <c r="E55" i="38"/>
  <c r="D55" i="38"/>
  <c r="E54" i="38"/>
  <c r="D54" i="38"/>
  <c r="E53" i="38"/>
  <c r="D53" i="38"/>
  <c r="E52" i="38"/>
  <c r="D52" i="38"/>
  <c r="E51" i="38"/>
  <c r="D51" i="38"/>
  <c r="E50" i="38"/>
  <c r="D50" i="38"/>
  <c r="E49" i="38"/>
  <c r="D49" i="38"/>
  <c r="C48" i="38"/>
  <c r="E48" i="38" s="1"/>
  <c r="B48" i="38"/>
  <c r="E47" i="38"/>
  <c r="D47" i="38"/>
  <c r="E46" i="38"/>
  <c r="D46" i="38"/>
  <c r="E45" i="38"/>
  <c r="D45" i="38"/>
  <c r="E44" i="38"/>
  <c r="D44" i="38"/>
  <c r="E43" i="38"/>
  <c r="D43" i="38"/>
  <c r="E42" i="38"/>
  <c r="D42" i="38"/>
  <c r="E41" i="38"/>
  <c r="D41" i="38"/>
  <c r="E40" i="38"/>
  <c r="D40" i="38"/>
  <c r="E39" i="38"/>
  <c r="D39" i="38"/>
  <c r="E38" i="38"/>
  <c r="D38" i="38"/>
  <c r="E37" i="38"/>
  <c r="D37" i="38"/>
  <c r="C36" i="38"/>
  <c r="D36" i="38" s="1"/>
  <c r="B36" i="38"/>
  <c r="B35" i="38"/>
  <c r="E34" i="38"/>
  <c r="D34" i="38"/>
  <c r="E33" i="38"/>
  <c r="D33" i="38"/>
  <c r="E32" i="38"/>
  <c r="D32" i="38"/>
  <c r="E31" i="38"/>
  <c r="D31" i="38"/>
  <c r="C30" i="38"/>
  <c r="C23" i="38" s="1"/>
  <c r="B30" i="38"/>
  <c r="D30" i="38" s="1"/>
  <c r="E29" i="38"/>
  <c r="D29" i="38"/>
  <c r="E28" i="38"/>
  <c r="D28" i="38"/>
  <c r="E27" i="38"/>
  <c r="D27" i="38"/>
  <c r="E26" i="38"/>
  <c r="D26" i="38"/>
  <c r="C25" i="38"/>
  <c r="C24" i="38" s="1"/>
  <c r="B25" i="38"/>
  <c r="D25" i="38" s="1"/>
  <c r="C22" i="38"/>
  <c r="C21" i="38" s="1"/>
  <c r="D35" i="38" l="1"/>
  <c r="C35" i="38"/>
  <c r="C19" i="38"/>
  <c r="C16" i="38" s="1"/>
  <c r="E36" i="38"/>
  <c r="D60" i="38"/>
  <c r="C20" i="38"/>
  <c r="D61" i="38"/>
  <c r="E25" i="38"/>
  <c r="E30" i="38"/>
  <c r="E35" i="38"/>
  <c r="E61" i="38"/>
  <c r="C93" i="38"/>
  <c r="D93" i="38" s="1"/>
  <c r="B23" i="38"/>
  <c r="B22" i="38"/>
  <c r="B24" i="38"/>
  <c r="E24" i="38" s="1"/>
  <c r="D48" i="38"/>
  <c r="D63" i="38"/>
  <c r="D24" i="38" l="1"/>
  <c r="B19" i="38"/>
  <c r="B21" i="38"/>
  <c r="D22" i="38"/>
  <c r="E22" i="38"/>
  <c r="C17" i="38"/>
  <c r="E23" i="38"/>
  <c r="B20" i="38"/>
  <c r="D23" i="38"/>
  <c r="C80" i="38"/>
  <c r="E93" i="38"/>
  <c r="C18" i="38"/>
  <c r="E20" i="38" l="1"/>
  <c r="B17" i="38"/>
  <c r="E17" i="38" s="1"/>
  <c r="D17" i="38"/>
  <c r="C15" i="38"/>
  <c r="D20" i="38"/>
  <c r="E21" i="38"/>
  <c r="D21" i="38"/>
  <c r="C78" i="38"/>
  <c r="D80" i="38"/>
  <c r="E80" i="38"/>
  <c r="B18" i="38"/>
  <c r="E18" i="38" s="1"/>
  <c r="D19" i="38"/>
  <c r="B16" i="38"/>
  <c r="E19" i="38"/>
  <c r="D15" i="38" l="1"/>
  <c r="C105" i="38"/>
  <c r="D78" i="38"/>
  <c r="E78" i="38"/>
  <c r="D18" i="38"/>
  <c r="D16" i="38"/>
  <c r="B15" i="38"/>
  <c r="E16" i="38"/>
  <c r="E15" i="38" l="1"/>
  <c r="B105" i="38"/>
  <c r="E105" i="38" s="1"/>
  <c r="D105" i="38" l="1"/>
</calcChain>
</file>

<file path=xl/sharedStrings.xml><?xml version="1.0" encoding="utf-8"?>
<sst xmlns="http://schemas.openxmlformats.org/spreadsheetml/2006/main" count="117" uniqueCount="95">
  <si>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</si>
  <si>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</si>
  <si>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</si>
  <si>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</si>
  <si>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</si>
  <si>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</si>
  <si>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</si>
  <si>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</si>
  <si>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</si>
  <si>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</si>
  <si>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</si>
  <si>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</si>
  <si>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</si>
  <si>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</si>
  <si>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</si>
  <si>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</si>
  <si>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</si>
  <si>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</si>
  <si>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</si>
  <si>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</si>
  <si>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</si>
  <si>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</si>
  <si>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</si>
  <si>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</si>
  <si>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</si>
  <si>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</si>
  <si>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</si>
  <si>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</si>
  <si>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</si>
  <si>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</si>
  <si>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</si>
  <si>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</si>
  <si>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</si>
  <si>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</si>
  <si>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</si>
  <si>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</si>
  <si>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</si>
  <si>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</si>
  <si>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</si>
  <si>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</si>
  <si>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</si>
  <si>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</si>
  <si>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</si>
  <si>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</si>
  <si>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</si>
  <si>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</si>
  <si>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</si>
  <si>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</si>
  <si>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</si>
  <si>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</si>
  <si>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</si>
  <si>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</si>
  <si>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</si>
  <si>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</si>
  <si>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</si>
  <si>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</si>
  <si>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</si>
  <si>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</si>
  <si>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</si>
  <si>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</si>
  <si>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</si>
  <si>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</si>
  <si>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</si>
  <si>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</si>
  <si>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</si>
  <si>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</si>
  <si>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</si>
  <si>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</si>
  <si>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</si>
  <si>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</si>
  <si>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</si>
  <si>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</si>
  <si>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</si>
  <si>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</si>
  <si>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</si>
  <si>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</si>
  <si>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</si>
  <si>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</si>
  <si>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</si>
  <si>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</si>
  <si>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</si>
  <si>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</si>
  <si>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</si>
  <si>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</si>
  <si>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Primer</t>
  </si>
  <si>
    <t>(En millones de balboas)</t>
  </si>
  <si>
    <t>0.0 Cuando la cantidad es menor a la unidad o fracción decimal adoptada, para la expresión del dato.</t>
  </si>
  <si>
    <t>NOTA: La diferencia que se observa entre el total y los parciales se debe al redondeo.</t>
  </si>
  <si>
    <t>trimestre</t>
  </si>
  <si>
    <t>Primer trimestre</t>
  </si>
  <si>
    <t>2023 (P)</t>
  </si>
  <si>
    <t>2024 (E)</t>
  </si>
  <si>
    <t>DE PANAMÁ, SEGÚN PARTIDA: PRIMER TRIMESTRE 2023-24</t>
  </si>
  <si>
    <t>2023-24</t>
  </si>
  <si>
    <t>2024-23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</si>
</sst>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5" xfId="0" applyNumberFormat="1" applyFont="1" applyFill="1" applyBorder="1" applyAlignment="1" applyProtection="1">
      <alignment horizontal="left"/>
    </xf>
    <xf numFmtId="164" fontId="1" fillId="4" borderId="7" xfId="0" applyNumberFormat="1" applyFont="1" applyFill="1" applyBorder="1" applyAlignment="1" applyProtection="1">
      <alignment horizontal="right"/>
    </xf>
    <xf numFmtId="164" fontId="2" fillId="4" borderId="7" xfId="0" applyNumberFormat="1" applyFont="1" applyFill="1" applyBorder="1" applyAlignment="1" applyProtection="1">
      <alignment horizontal="right"/>
    </xf>
    <xf numFmtId="0" fontId="1" fillId="2" borderId="5" xfId="0" quotePrefix="1" applyNumberFormat="1" applyFont="1" applyFill="1" applyBorder="1" applyAlignment="1" applyProtection="1">
      <alignment horizontal="left"/>
    </xf>
    <xf numFmtId="164" fontId="3" fillId="4" borderId="7" xfId="0" applyNumberFormat="1" applyFont="1" applyFill="1" applyBorder="1" applyAlignment="1" applyProtection="1">
      <alignment horizontal="right"/>
    </xf>
    <xf numFmtId="0" fontId="1" fillId="2" borderId="0" xfId="0" applyNumberFormat="1" applyFont="1" applyFill="1"/>
    <xf numFmtId="0" fontId="1" fillId="0" borderId="0" xfId="0" applyNumberFormat="1" applyFont="1" applyBorder="1" applyAlignment="1"/>
    <xf numFmtId="0" fontId="2" fillId="3" borderId="1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/>
    <xf numFmtId="0" fontId="1" fillId="2" borderId="2" xfId="0" applyNumberFormat="1" applyFont="1" applyFill="1" applyBorder="1"/>
    <xf numFmtId="0" fontId="1" fillId="2" borderId="9" xfId="0" applyNumberFormat="1" applyFont="1" applyFill="1" applyBorder="1" applyAlignment="1" applyProtection="1">
      <alignment horizontal="left"/>
    </xf>
    <xf numFmtId="0" fontId="1" fillId="2" borderId="10" xfId="0" applyNumberFormat="1" applyFont="1" applyFill="1" applyBorder="1"/>
    <xf numFmtId="0" fontId="1" fillId="2" borderId="11" xfId="0" applyNumberFormat="1" applyFont="1" applyFill="1" applyBorder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1" fillId="0" borderId="0" xfId="0" applyNumberFormat="1" applyFont="1" applyFill="1"/>
    <xf numFmtId="0" fontId="1" fillId="0" borderId="0" xfId="0" applyNumberFormat="1" applyFont="1"/>
    <xf numFmtId="164" fontId="2" fillId="3" borderId="8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8" xfId="0" quotePrefix="1" applyNumberFormat="1" applyFont="1" applyFill="1" applyBorder="1" applyAlignment="1">
      <alignment horizontal="center" vertical="center"/>
    </xf>
    <xf numFmtId="164" fontId="2" fillId="3" borderId="2" xfId="0" quotePrefix="1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164" fontId="2" fillId="3" borderId="8" xfId="0" quotePrefix="1" applyNumberFormat="1" applyFont="1" applyFill="1" applyBorder="1" applyAlignment="1">
      <alignment horizontal="center" vertical="center"/>
    </xf>
    <xf numFmtId="164" fontId="2" fillId="3" borderId="2" xfId="0" quotePrefix="1" applyNumberFormat="1" applyFont="1" applyFill="1" applyBorder="1" applyAlignment="1">
      <alignment horizontal="center" vertical="center"/>
    </xf>
    <xf numFmtId="164" fontId="2" fillId="3" borderId="10" xfId="0" quotePrefix="1" applyNumberFormat="1" applyFont="1" applyFill="1" applyBorder="1" applyAlignment="1">
      <alignment horizontal="center" vertical="center"/>
    </xf>
    <xf numFmtId="164" fontId="2" fillId="3" borderId="11" xfId="0" quotePrefix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164" fontId="2" fillId="4" borderId="6" xfId="0" applyNumberFormat="1" applyFont="1" applyFill="1" applyBorder="1" applyAlignment="1" applyProtection="1">
      <alignment horizontal="right"/>
    </xf>
    <xf numFmtId="164" fontId="1" fillId="4" borderId="6" xfId="0" applyNumberFormat="1" applyFont="1" applyFill="1" applyBorder="1" applyAlignment="1" applyProtection="1">
      <alignment horizontal="right"/>
    </xf>
    <xf numFmtId="164" fontId="3" fillId="4" borderId="6" xfId="0" applyNumberFormat="1" applyFont="1" applyFill="1" applyBorder="1" applyAlignment="1" applyProtection="1">
      <alignment horizontal="right"/>
    </xf>
    <xf numFmtId="164" fontId="1" fillId="0" borderId="6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E1"/>
    </sheetView>
  </sheetViews>
  <sheetFormatPr baseColWidth="10" defaultRowHeight="12.75" customHeight="1" x14ac:dyDescent="0.2"/>
  <cols>
    <col min="1" max="1" width="58.7109375" style="21" customWidth="1"/>
    <col min="2" max="3" width="19.85546875" style="6" customWidth="1"/>
    <col min="4" max="5" width="10.7109375" style="6" customWidth="1"/>
    <col min="6" max="16384" width="11.42578125" style="6"/>
  </cols>
  <sheetData>
    <row r="1" spans="1:5" ht="12.75" customHeight="1" x14ac:dyDescent="0.2">
      <c r="A1" s="38" t="s">
        <v>9</v>
      </c>
      <c r="B1" s="38"/>
      <c r="C1" s="38"/>
      <c r="D1" s="38"/>
      <c r="E1" s="38"/>
    </row>
    <row r="2" spans="1:5" ht="12.75" customHeight="1" x14ac:dyDescent="0.2">
      <c r="A2" s="39" t="s">
        <v>10</v>
      </c>
      <c r="B2" s="39"/>
      <c r="C2" s="39"/>
      <c r="D2" s="39"/>
      <c r="E2" s="39"/>
    </row>
    <row r="3" spans="1:5" ht="12.75" customHeight="1" x14ac:dyDescent="0.2">
      <c r="A3" s="38" t="s">
        <v>11</v>
      </c>
      <c r="B3" s="38"/>
      <c r="C3" s="38"/>
      <c r="D3" s="38"/>
      <c r="E3" s="38"/>
    </row>
    <row r="4" spans="1:5" ht="6" customHeight="1" x14ac:dyDescent="0.2">
      <c r="A4" s="7"/>
      <c r="B4" s="7"/>
      <c r="C4" s="7"/>
      <c r="D4" s="7"/>
      <c r="E4" s="7"/>
    </row>
    <row r="5" spans="1:5" ht="12.75" customHeight="1" x14ac:dyDescent="0.2">
      <c r="A5" s="40" t="s">
        <v>0</v>
      </c>
      <c r="B5" s="40"/>
      <c r="C5" s="40"/>
      <c r="D5" s="40"/>
      <c r="E5" s="40"/>
    </row>
    <row r="6" spans="1:5" ht="12.75" customHeight="1" x14ac:dyDescent="0.2">
      <c r="A6" s="40" t="s">
        <v>92</v>
      </c>
      <c r="B6" s="40"/>
      <c r="C6" s="40"/>
      <c r="D6" s="40"/>
      <c r="E6" s="40"/>
    </row>
    <row r="7" spans="1:5" ht="12.75" customHeight="1" x14ac:dyDescent="0.2">
      <c r="A7" s="40" t="s">
        <v>1</v>
      </c>
      <c r="B7" s="40"/>
      <c r="C7" s="40"/>
      <c r="D7" s="40"/>
      <c r="E7" s="40"/>
    </row>
    <row r="8" spans="1:5" ht="6" customHeight="1" x14ac:dyDescent="0.2">
      <c r="A8" s="7"/>
      <c r="B8" s="7"/>
      <c r="C8" s="7"/>
      <c r="D8" s="7"/>
      <c r="E8" s="7"/>
    </row>
    <row r="9" spans="1:5" ht="14.1" customHeight="1" x14ac:dyDescent="0.2">
      <c r="A9" s="8"/>
      <c r="B9" s="28" t="s">
        <v>2</v>
      </c>
      <c r="C9" s="29"/>
      <c r="D9" s="30" t="s">
        <v>3</v>
      </c>
      <c r="E9" s="31"/>
    </row>
    <row r="10" spans="1:5" ht="14.1" customHeight="1" x14ac:dyDescent="0.2">
      <c r="A10" s="9"/>
      <c r="B10" s="32" t="s">
        <v>85</v>
      </c>
      <c r="C10" s="33"/>
      <c r="D10" s="10" t="s">
        <v>4</v>
      </c>
      <c r="E10" s="11" t="s">
        <v>5</v>
      </c>
    </row>
    <row r="11" spans="1:5" ht="14.1" customHeight="1" x14ac:dyDescent="0.2">
      <c r="A11" s="12" t="s">
        <v>6</v>
      </c>
      <c r="B11" s="24" t="s">
        <v>90</v>
      </c>
      <c r="C11" s="24" t="s">
        <v>91</v>
      </c>
      <c r="D11" s="26" t="s">
        <v>93</v>
      </c>
      <c r="E11" s="27" t="s">
        <v>94</v>
      </c>
    </row>
    <row r="12" spans="1:5" ht="14.1" customHeight="1" x14ac:dyDescent="0.2">
      <c r="A12" s="9"/>
      <c r="B12" s="24" t="s">
        <v>84</v>
      </c>
      <c r="C12" s="24" t="s">
        <v>84</v>
      </c>
      <c r="D12" s="34" t="s">
        <v>89</v>
      </c>
      <c r="E12" s="35"/>
    </row>
    <row r="13" spans="1:5" ht="14.1" customHeight="1" x14ac:dyDescent="0.2">
      <c r="A13" s="13"/>
      <c r="B13" s="25" t="s">
        <v>88</v>
      </c>
      <c r="C13" s="25" t="s">
        <v>88</v>
      </c>
      <c r="D13" s="36"/>
      <c r="E13" s="37"/>
    </row>
    <row r="14" spans="1:5" ht="6" customHeight="1" x14ac:dyDescent="0.2">
      <c r="A14" s="14"/>
      <c r="B14" s="15"/>
      <c r="C14" s="15"/>
      <c r="D14" s="15"/>
      <c r="E14" s="16"/>
    </row>
    <row r="15" spans="1:5" ht="14.1" customHeight="1" x14ac:dyDescent="0.2">
      <c r="A15" s="1" t="s">
        <v>13</v>
      </c>
      <c r="B15" s="3">
        <f>B16+B17</f>
        <v>544.40192338999987</v>
      </c>
      <c r="C15" s="3">
        <f>C16+C17</f>
        <v>71.622083619997284</v>
      </c>
      <c r="D15" s="3">
        <f>+C15-B15</f>
        <v>-472.77983977000258</v>
      </c>
      <c r="E15" s="41">
        <f>IF(B15=0,0,+C15/B15*100-100)</f>
        <v>-86.843895926376348</v>
      </c>
    </row>
    <row r="16" spans="1:5" ht="12.95" customHeight="1" x14ac:dyDescent="0.2">
      <c r="A16" s="1" t="s">
        <v>16</v>
      </c>
      <c r="B16" s="2">
        <f>B19+B74</f>
        <v>10110.884055909999</v>
      </c>
      <c r="C16" s="2">
        <f>C19+C74</f>
        <v>9997.3104778399975</v>
      </c>
      <c r="D16" s="2">
        <f t="shared" ref="D16:D79" si="0">+C16-B16</f>
        <v>-113.57357807000153</v>
      </c>
      <c r="E16" s="42">
        <f t="shared" ref="E16:E79" si="1">IF(B16=0,0,+C16/B16*100-100)</f>
        <v>-1.1232803921197672</v>
      </c>
    </row>
    <row r="17" spans="1:5" ht="12.95" customHeight="1" x14ac:dyDescent="0.2">
      <c r="A17" s="1" t="s">
        <v>17</v>
      </c>
      <c r="B17" s="2">
        <f>B20+B75</f>
        <v>-9566.4821325199991</v>
      </c>
      <c r="C17" s="2">
        <f>C20+C75</f>
        <v>-9925.6883942200002</v>
      </c>
      <c r="D17" s="2">
        <f t="shared" si="0"/>
        <v>-359.20626170000105</v>
      </c>
      <c r="E17" s="42">
        <f t="shared" si="1"/>
        <v>3.7548417142695172</v>
      </c>
    </row>
    <row r="18" spans="1:5" ht="12.95" customHeight="1" x14ac:dyDescent="0.2">
      <c r="A18" s="1" t="s">
        <v>14</v>
      </c>
      <c r="B18" s="3">
        <f>B19+B20</f>
        <v>541.67204288999892</v>
      </c>
      <c r="C18" s="3">
        <f>C19+C20</f>
        <v>52.6444957099975</v>
      </c>
      <c r="D18" s="3">
        <f t="shared" si="0"/>
        <v>-489.02754718000142</v>
      </c>
      <c r="E18" s="41">
        <f t="shared" si="1"/>
        <v>-90.281112639832443</v>
      </c>
    </row>
    <row r="19" spans="1:5" ht="12.95" customHeight="1" x14ac:dyDescent="0.2">
      <c r="A19" s="1" t="s">
        <v>15</v>
      </c>
      <c r="B19" s="2">
        <f>B22+B61</f>
        <v>9915.7760248299983</v>
      </c>
      <c r="C19" s="2">
        <f>C22+C61</f>
        <v>9801.1473349599983</v>
      </c>
      <c r="D19" s="2">
        <f t="shared" si="0"/>
        <v>-114.62868987000002</v>
      </c>
      <c r="E19" s="42">
        <f t="shared" si="1"/>
        <v>-1.1560233872059911</v>
      </c>
    </row>
    <row r="20" spans="1:5" ht="12.95" customHeight="1" x14ac:dyDescent="0.2">
      <c r="A20" s="1" t="s">
        <v>18</v>
      </c>
      <c r="B20" s="2">
        <f>B23+B67</f>
        <v>-9374.1039819399994</v>
      </c>
      <c r="C20" s="2">
        <f>C23+C67</f>
        <v>-9748.5028392500008</v>
      </c>
      <c r="D20" s="2">
        <f t="shared" si="0"/>
        <v>-374.3988573100014</v>
      </c>
      <c r="E20" s="42">
        <f t="shared" si="1"/>
        <v>3.9939695359824583</v>
      </c>
    </row>
    <row r="21" spans="1:5" ht="12.95" customHeight="1" x14ac:dyDescent="0.2">
      <c r="A21" s="1" t="s">
        <v>19</v>
      </c>
      <c r="B21" s="3">
        <f>B22+B23</f>
        <v>1556.4550780799982</v>
      </c>
      <c r="C21" s="3">
        <f>C22+C23</f>
        <v>1177.8927439899981</v>
      </c>
      <c r="D21" s="3">
        <f t="shared" si="0"/>
        <v>-378.56233409000015</v>
      </c>
      <c r="E21" s="41">
        <f t="shared" si="1"/>
        <v>-24.32208545054732</v>
      </c>
    </row>
    <row r="22" spans="1:5" ht="12.95" customHeight="1" x14ac:dyDescent="0.2">
      <c r="A22" s="1" t="s">
        <v>20</v>
      </c>
      <c r="B22" s="2">
        <f>B25+B36</f>
        <v>8962.9996299299983</v>
      </c>
      <c r="C22" s="2">
        <f>C25+C36</f>
        <v>8666.4076243599993</v>
      </c>
      <c r="D22" s="2">
        <f t="shared" si="0"/>
        <v>-296.59200556999895</v>
      </c>
      <c r="E22" s="42">
        <f t="shared" si="1"/>
        <v>-3.309070822446472</v>
      </c>
    </row>
    <row r="23" spans="1:5" ht="12.95" customHeight="1" x14ac:dyDescent="0.2">
      <c r="A23" s="1" t="s">
        <v>21</v>
      </c>
      <c r="B23" s="2">
        <f>B30+B48</f>
        <v>-7406.5445518500001</v>
      </c>
      <c r="C23" s="2">
        <f>C30+C48</f>
        <v>-7488.5148803700013</v>
      </c>
      <c r="D23" s="2">
        <f t="shared" si="0"/>
        <v>-81.970328520001203</v>
      </c>
      <c r="E23" s="42">
        <f t="shared" si="1"/>
        <v>1.10672835282584</v>
      </c>
    </row>
    <row r="24" spans="1:5" ht="12.95" customHeight="1" x14ac:dyDescent="0.2">
      <c r="A24" s="1" t="s">
        <v>22</v>
      </c>
      <c r="B24" s="3">
        <f>B25+B30</f>
        <v>-1948.2671084600006</v>
      </c>
      <c r="C24" s="3">
        <f>C25+C30</f>
        <v>-2549.8710300000012</v>
      </c>
      <c r="D24" s="3">
        <f t="shared" si="0"/>
        <v>-601.60392154000056</v>
      </c>
      <c r="E24" s="41">
        <f t="shared" si="1"/>
        <v>30.878924092473937</v>
      </c>
    </row>
    <row r="25" spans="1:5" ht="12.75" customHeight="1" x14ac:dyDescent="0.2">
      <c r="A25" s="1" t="s">
        <v>23</v>
      </c>
      <c r="B25" s="3">
        <f>B26+B27+B28+B29</f>
        <v>4166.6843682499994</v>
      </c>
      <c r="C25" s="3">
        <f>C26+C27+C28+C29</f>
        <v>3645.39453013</v>
      </c>
      <c r="D25" s="3">
        <f t="shared" si="0"/>
        <v>-521.28983811999933</v>
      </c>
      <c r="E25" s="41">
        <f t="shared" si="1"/>
        <v>-12.510902963810054</v>
      </c>
    </row>
    <row r="26" spans="1:5" ht="12.6" customHeight="1" x14ac:dyDescent="0.2">
      <c r="A26" s="1" t="s">
        <v>24</v>
      </c>
      <c r="B26" s="2">
        <v>3629.5322967099992</v>
      </c>
      <c r="C26" s="2">
        <v>3078.758499</v>
      </c>
      <c r="D26" s="2">
        <f t="shared" si="0"/>
        <v>-550.77379770999914</v>
      </c>
      <c r="E26" s="42">
        <f t="shared" si="1"/>
        <v>-15.174787071305289</v>
      </c>
    </row>
    <row r="27" spans="1:5" ht="12.6" customHeight="1" x14ac:dyDescent="0.2">
      <c r="A27" s="1" t="s">
        <v>25</v>
      </c>
      <c r="B27" s="2">
        <v>0</v>
      </c>
      <c r="C27" s="2">
        <v>0</v>
      </c>
      <c r="D27" s="2">
        <f t="shared" si="0"/>
        <v>0</v>
      </c>
      <c r="E27" s="42">
        <f t="shared" si="1"/>
        <v>0</v>
      </c>
    </row>
    <row r="28" spans="1:5" ht="12.6" customHeight="1" x14ac:dyDescent="0.2">
      <c r="A28" s="1" t="s">
        <v>26</v>
      </c>
      <c r="B28" s="2">
        <v>4.0450408800000002</v>
      </c>
      <c r="C28" s="2">
        <v>3.8101987899999998</v>
      </c>
      <c r="D28" s="2">
        <f t="shared" si="0"/>
        <v>-0.23484209000000034</v>
      </c>
      <c r="E28" s="42">
        <f t="shared" si="1"/>
        <v>-5.8056790269076402</v>
      </c>
    </row>
    <row r="29" spans="1:5" ht="12.6" customHeight="1" x14ac:dyDescent="0.2">
      <c r="A29" s="1" t="s">
        <v>27</v>
      </c>
      <c r="B29" s="2">
        <v>533.10703065999996</v>
      </c>
      <c r="C29" s="2">
        <v>562.82583234000003</v>
      </c>
      <c r="D29" s="2">
        <f t="shared" si="0"/>
        <v>29.71880168000007</v>
      </c>
      <c r="E29" s="42">
        <f t="shared" si="1"/>
        <v>5.5746407326887777</v>
      </c>
    </row>
    <row r="30" spans="1:5" ht="12.75" customHeight="1" x14ac:dyDescent="0.2">
      <c r="A30" s="1" t="s">
        <v>28</v>
      </c>
      <c r="B30" s="3">
        <f>B31+B32+B33+B34</f>
        <v>-6114.95147671</v>
      </c>
      <c r="C30" s="3">
        <f>C31+C32+C33+C34</f>
        <v>-6195.2655601300012</v>
      </c>
      <c r="D30" s="3">
        <f t="shared" si="0"/>
        <v>-80.314083420001225</v>
      </c>
      <c r="E30" s="41">
        <f t="shared" si="1"/>
        <v>1.3134050813958851</v>
      </c>
    </row>
    <row r="31" spans="1:5" ht="12.6" customHeight="1" x14ac:dyDescent="0.2">
      <c r="A31" s="1" t="s">
        <v>24</v>
      </c>
      <c r="B31" s="2">
        <v>-5399.3025888000002</v>
      </c>
      <c r="C31" s="2">
        <v>-5477.6955047400006</v>
      </c>
      <c r="D31" s="2">
        <f t="shared" si="0"/>
        <v>-78.392915940000421</v>
      </c>
      <c r="E31" s="42">
        <f t="shared" si="1"/>
        <v>1.4519081798196396</v>
      </c>
    </row>
    <row r="32" spans="1:5" ht="12.6" customHeight="1" x14ac:dyDescent="0.2">
      <c r="A32" s="1" t="s">
        <v>25</v>
      </c>
      <c r="B32" s="2">
        <v>0</v>
      </c>
      <c r="C32" s="2">
        <v>0</v>
      </c>
      <c r="D32" s="2">
        <f t="shared" si="0"/>
        <v>0</v>
      </c>
      <c r="E32" s="42">
        <f t="shared" si="1"/>
        <v>0</v>
      </c>
    </row>
    <row r="33" spans="1:5" ht="12.6" customHeight="1" x14ac:dyDescent="0.2">
      <c r="A33" s="1" t="s">
        <v>26</v>
      </c>
      <c r="B33" s="2">
        <v>-2.36225752</v>
      </c>
      <c r="C33" s="2">
        <v>-1.41837346</v>
      </c>
      <c r="D33" s="2">
        <f t="shared" si="0"/>
        <v>0.94388406000000002</v>
      </c>
      <c r="E33" s="42">
        <f t="shared" si="1"/>
        <v>-39.956865498728519</v>
      </c>
    </row>
    <row r="34" spans="1:5" ht="12.6" customHeight="1" x14ac:dyDescent="0.2">
      <c r="A34" s="1" t="s">
        <v>27</v>
      </c>
      <c r="B34" s="2">
        <v>-713.28663039000003</v>
      </c>
      <c r="C34" s="2">
        <v>-716.15168193</v>
      </c>
      <c r="D34" s="2">
        <f t="shared" si="0"/>
        <v>-2.8650515399999676</v>
      </c>
      <c r="E34" s="42">
        <f t="shared" si="1"/>
        <v>0.40166903709291546</v>
      </c>
    </row>
    <row r="35" spans="1:5" ht="12.95" customHeight="1" x14ac:dyDescent="0.2">
      <c r="A35" s="1" t="s">
        <v>29</v>
      </c>
      <c r="B35" s="3">
        <f>B36+B48</f>
        <v>3504.7221865399988</v>
      </c>
      <c r="C35" s="3">
        <f>C36+C48</f>
        <v>3727.7637739900001</v>
      </c>
      <c r="D35" s="3">
        <f t="shared" si="0"/>
        <v>223.04158745000132</v>
      </c>
      <c r="E35" s="41">
        <f t="shared" si="1"/>
        <v>6.3640304588648888</v>
      </c>
    </row>
    <row r="36" spans="1:5" ht="12.75" customHeight="1" x14ac:dyDescent="0.2">
      <c r="A36" s="1" t="s">
        <v>30</v>
      </c>
      <c r="B36" s="3">
        <f>B37+B38+B39+B40+B41+B42+B43+B44+B45+B46+B47</f>
        <v>4796.3152616799989</v>
      </c>
      <c r="C36" s="3">
        <f>C37+C38+C39+C40+C41+C42+C43+C44+C45+C46+C47</f>
        <v>5021.0130942300002</v>
      </c>
      <c r="D36" s="3">
        <f t="shared" si="0"/>
        <v>224.69783255000129</v>
      </c>
      <c r="E36" s="41">
        <f t="shared" si="1"/>
        <v>4.6848011502750353</v>
      </c>
    </row>
    <row r="37" spans="1:5" ht="12.4" customHeight="1" x14ac:dyDescent="0.2">
      <c r="A37" s="1" t="s">
        <v>31</v>
      </c>
      <c r="B37" s="2">
        <v>2262.7090851299999</v>
      </c>
      <c r="C37" s="2">
        <v>2166.44997736</v>
      </c>
      <c r="D37" s="2">
        <f t="shared" si="0"/>
        <v>-96.2591077699999</v>
      </c>
      <c r="E37" s="42">
        <f t="shared" si="1"/>
        <v>-4.2541530593832135</v>
      </c>
    </row>
    <row r="38" spans="1:5" ht="12.4" customHeight="1" x14ac:dyDescent="0.2">
      <c r="A38" s="1" t="s">
        <v>32</v>
      </c>
      <c r="B38" s="2">
        <v>1478.6746489999998</v>
      </c>
      <c r="C38" s="2">
        <v>1602.2196739999999</v>
      </c>
      <c r="D38" s="2">
        <f t="shared" si="0"/>
        <v>123.54502500000012</v>
      </c>
      <c r="E38" s="42">
        <f t="shared" si="1"/>
        <v>8.3551188953940141</v>
      </c>
    </row>
    <row r="39" spans="1:5" ht="12.4" customHeight="1" x14ac:dyDescent="0.2">
      <c r="A39" s="1" t="s">
        <v>33</v>
      </c>
      <c r="B39" s="2">
        <v>140.33233145</v>
      </c>
      <c r="C39" s="2">
        <v>147.53184142000001</v>
      </c>
      <c r="D39" s="2">
        <f t="shared" si="0"/>
        <v>7.1995099700000083</v>
      </c>
      <c r="E39" s="42">
        <f t="shared" si="1"/>
        <v>5.1303287671559588</v>
      </c>
    </row>
    <row r="40" spans="1:5" ht="12.4" customHeight="1" x14ac:dyDescent="0.2">
      <c r="A40" s="1" t="s">
        <v>34</v>
      </c>
      <c r="B40" s="2">
        <v>0</v>
      </c>
      <c r="C40" s="2">
        <v>0</v>
      </c>
      <c r="D40" s="2">
        <f t="shared" si="0"/>
        <v>0</v>
      </c>
      <c r="E40" s="42">
        <f t="shared" si="1"/>
        <v>0</v>
      </c>
    </row>
    <row r="41" spans="1:5" ht="12.4" customHeight="1" x14ac:dyDescent="0.2">
      <c r="A41" s="1" t="s">
        <v>35</v>
      </c>
      <c r="B41" s="2">
        <v>86.999200809999991</v>
      </c>
      <c r="C41" s="2">
        <v>62.609987550000007</v>
      </c>
      <c r="D41" s="2">
        <f t="shared" si="0"/>
        <v>-24.389213259999984</v>
      </c>
      <c r="E41" s="42">
        <f t="shared" si="1"/>
        <v>-28.03383598116524</v>
      </c>
    </row>
    <row r="42" spans="1:5" ht="12.4" customHeight="1" x14ac:dyDescent="0.2">
      <c r="A42" s="1" t="s">
        <v>36</v>
      </c>
      <c r="B42" s="2">
        <v>42.008536859999992</v>
      </c>
      <c r="C42" s="2">
        <v>52.032405050000001</v>
      </c>
      <c r="D42" s="2">
        <f t="shared" si="0"/>
        <v>10.023868190000009</v>
      </c>
      <c r="E42" s="42">
        <f t="shared" si="1"/>
        <v>23.8615027783665</v>
      </c>
    </row>
    <row r="43" spans="1:5" ht="12.4" customHeight="1" x14ac:dyDescent="0.2">
      <c r="A43" s="1" t="s">
        <v>37</v>
      </c>
      <c r="B43" s="2">
        <v>11.53428609</v>
      </c>
      <c r="C43" s="2">
        <v>12.341633590000001</v>
      </c>
      <c r="D43" s="2">
        <f t="shared" si="0"/>
        <v>0.80734750000000055</v>
      </c>
      <c r="E43" s="42">
        <f t="shared" si="1"/>
        <v>6.9995446072726963</v>
      </c>
    </row>
    <row r="44" spans="1:5" ht="12.4" customHeight="1" x14ac:dyDescent="0.2">
      <c r="A44" s="1" t="s">
        <v>38</v>
      </c>
      <c r="B44" s="2">
        <v>2.3857915199999997</v>
      </c>
      <c r="C44" s="2">
        <v>0.63745355999999997</v>
      </c>
      <c r="D44" s="2">
        <f t="shared" si="0"/>
        <v>-1.7483379599999997</v>
      </c>
      <c r="E44" s="42">
        <f t="shared" si="1"/>
        <v>-73.281254683980094</v>
      </c>
    </row>
    <row r="45" spans="1:5" ht="12.4" customHeight="1" x14ac:dyDescent="0.2">
      <c r="A45" s="1" t="s">
        <v>39</v>
      </c>
      <c r="B45" s="2">
        <v>740.40433409000002</v>
      </c>
      <c r="C45" s="2">
        <v>942.23119310000004</v>
      </c>
      <c r="D45" s="2">
        <f t="shared" si="0"/>
        <v>201.82685901000002</v>
      </c>
      <c r="E45" s="42">
        <f t="shared" si="1"/>
        <v>27.259005615905394</v>
      </c>
    </row>
    <row r="46" spans="1:5" ht="12.4" customHeight="1" x14ac:dyDescent="0.2">
      <c r="A46" s="1" t="s">
        <v>40</v>
      </c>
      <c r="B46" s="2">
        <v>1.06204673</v>
      </c>
      <c r="C46" s="2">
        <v>1.1045286000000001</v>
      </c>
      <c r="D46" s="2">
        <f t="shared" si="0"/>
        <v>4.2481870000000033E-2</v>
      </c>
      <c r="E46" s="42">
        <f t="shared" si="1"/>
        <v>4.0000000753262555</v>
      </c>
    </row>
    <row r="47" spans="1:5" ht="12.4" customHeight="1" x14ac:dyDescent="0.2">
      <c r="A47" s="1" t="s">
        <v>41</v>
      </c>
      <c r="B47" s="2">
        <v>30.204999999999998</v>
      </c>
      <c r="C47" s="2">
        <v>33.854399999999998</v>
      </c>
      <c r="D47" s="2">
        <f t="shared" si="0"/>
        <v>3.6494</v>
      </c>
      <c r="E47" s="42">
        <f t="shared" si="1"/>
        <v>12.082105611653702</v>
      </c>
    </row>
    <row r="48" spans="1:5" ht="12.75" customHeight="1" x14ac:dyDescent="0.2">
      <c r="A48" s="1" t="s">
        <v>42</v>
      </c>
      <c r="B48" s="3">
        <f>B49+B50+B51+B52+B53+B54+B55+B56+B57+B58+B59</f>
        <v>-1291.5930751400001</v>
      </c>
      <c r="C48" s="3">
        <f>C49+C50+C51+C52+C53+C54+C55+C56+C57+C58+C59</f>
        <v>-1293.2493202400003</v>
      </c>
      <c r="D48" s="3">
        <f t="shared" si="0"/>
        <v>-1.6562451000002056</v>
      </c>
      <c r="E48" s="41">
        <f t="shared" si="1"/>
        <v>0.12823273303943949</v>
      </c>
    </row>
    <row r="49" spans="1:5" ht="12.4" customHeight="1" x14ac:dyDescent="0.2">
      <c r="A49" s="1" t="s">
        <v>31</v>
      </c>
      <c r="B49" s="2">
        <v>-598.37192842999991</v>
      </c>
      <c r="C49" s="2">
        <v>-564.56130824000002</v>
      </c>
      <c r="D49" s="2">
        <f t="shared" si="0"/>
        <v>33.810620189999895</v>
      </c>
      <c r="E49" s="42">
        <f t="shared" si="1"/>
        <v>-5.650435554139662</v>
      </c>
    </row>
    <row r="50" spans="1:5" ht="12.4" customHeight="1" x14ac:dyDescent="0.2">
      <c r="A50" s="1" t="s">
        <v>32</v>
      </c>
      <c r="B50" s="2">
        <v>-397.96408600000001</v>
      </c>
      <c r="C50" s="2">
        <v>-426.12273948999996</v>
      </c>
      <c r="D50" s="2">
        <f t="shared" si="0"/>
        <v>-28.158653489999949</v>
      </c>
      <c r="E50" s="42">
        <f t="shared" si="1"/>
        <v>7.0756770474006885</v>
      </c>
    </row>
    <row r="51" spans="1:5" ht="12.4" customHeight="1" x14ac:dyDescent="0.2">
      <c r="A51" s="1" t="s">
        <v>33</v>
      </c>
      <c r="B51" s="2">
        <v>-19.845753670000001</v>
      </c>
      <c r="C51" s="2">
        <v>-20.960521</v>
      </c>
      <c r="D51" s="2">
        <f t="shared" si="0"/>
        <v>-1.1147673299999994</v>
      </c>
      <c r="E51" s="42">
        <f t="shared" si="1"/>
        <v>5.6171579499404203</v>
      </c>
    </row>
    <row r="52" spans="1:5" ht="12.4" customHeight="1" x14ac:dyDescent="0.2">
      <c r="A52" s="1" t="s">
        <v>34</v>
      </c>
      <c r="B52" s="2">
        <v>0</v>
      </c>
      <c r="C52" s="2">
        <v>0</v>
      </c>
      <c r="D52" s="2">
        <f t="shared" si="0"/>
        <v>0</v>
      </c>
      <c r="E52" s="42">
        <f t="shared" si="1"/>
        <v>0</v>
      </c>
    </row>
    <row r="53" spans="1:5" ht="12.4" customHeight="1" x14ac:dyDescent="0.2">
      <c r="A53" s="1" t="s">
        <v>35</v>
      </c>
      <c r="B53" s="2">
        <v>-68.365625620000003</v>
      </c>
      <c r="C53" s="2">
        <v>-71.745722390000012</v>
      </c>
      <c r="D53" s="2">
        <f t="shared" si="0"/>
        <v>-3.3800967700000086</v>
      </c>
      <c r="E53" s="42">
        <f t="shared" si="1"/>
        <v>4.9441466224382538</v>
      </c>
    </row>
    <row r="54" spans="1:5" ht="12.4" customHeight="1" x14ac:dyDescent="0.2">
      <c r="A54" s="1" t="s">
        <v>36</v>
      </c>
      <c r="B54" s="2">
        <v>-20.368221169999998</v>
      </c>
      <c r="C54" s="2">
        <v>-24.850964059999999</v>
      </c>
      <c r="D54" s="2">
        <f t="shared" si="0"/>
        <v>-4.4827428900000008</v>
      </c>
      <c r="E54" s="42">
        <f t="shared" si="1"/>
        <v>22.008514403813308</v>
      </c>
    </row>
    <row r="55" spans="1:5" ht="12.4" customHeight="1" x14ac:dyDescent="0.2">
      <c r="A55" s="1" t="s">
        <v>37</v>
      </c>
      <c r="B55" s="2">
        <v>-18.75780056</v>
      </c>
      <c r="C55" s="2">
        <v>-20.069790300000001</v>
      </c>
      <c r="D55" s="2">
        <f t="shared" si="0"/>
        <v>-1.3119897400000013</v>
      </c>
      <c r="E55" s="42">
        <f t="shared" si="1"/>
        <v>6.9943687470360913</v>
      </c>
    </row>
    <row r="56" spans="1:5" ht="12.4" customHeight="1" x14ac:dyDescent="0.2">
      <c r="A56" s="1" t="s">
        <v>38</v>
      </c>
      <c r="B56" s="2">
        <v>-6.2134685699999999</v>
      </c>
      <c r="C56" s="2">
        <v>-4.1426084300000001</v>
      </c>
      <c r="D56" s="2">
        <f t="shared" si="0"/>
        <v>2.0708601399999997</v>
      </c>
      <c r="E56" s="42">
        <f t="shared" si="1"/>
        <v>-33.328568683819697</v>
      </c>
    </row>
    <row r="57" spans="1:5" ht="12.4" customHeight="1" x14ac:dyDescent="0.2">
      <c r="A57" s="1" t="s">
        <v>39</v>
      </c>
      <c r="B57" s="2">
        <v>-132.87957947999999</v>
      </c>
      <c r="C57" s="2">
        <v>-130.07840597000001</v>
      </c>
      <c r="D57" s="2">
        <f t="shared" si="0"/>
        <v>2.8011735099999839</v>
      </c>
      <c r="E57" s="42">
        <f t="shared" si="1"/>
        <v>-2.1080541652538756</v>
      </c>
    </row>
    <row r="58" spans="1:5" ht="12.4" customHeight="1" x14ac:dyDescent="0.2">
      <c r="A58" s="1" t="s">
        <v>40</v>
      </c>
      <c r="B58" s="2">
        <v>-3.1562453800000001</v>
      </c>
      <c r="C58" s="2">
        <v>-3.2824952000000001</v>
      </c>
      <c r="D58" s="2">
        <f t="shared" si="0"/>
        <v>-0.12624981999999996</v>
      </c>
      <c r="E58" s="42">
        <f t="shared" si="1"/>
        <v>4.0000001520794228</v>
      </c>
    </row>
    <row r="59" spans="1:5" ht="12.4" customHeight="1" x14ac:dyDescent="0.2">
      <c r="A59" s="1" t="s">
        <v>41</v>
      </c>
      <c r="B59" s="2">
        <v>-25.670366260000002</v>
      </c>
      <c r="C59" s="2">
        <v>-27.434765159999998</v>
      </c>
      <c r="D59" s="2">
        <f t="shared" si="0"/>
        <v>-1.7643988999999962</v>
      </c>
      <c r="E59" s="42">
        <f t="shared" si="1"/>
        <v>6.8732907124481102</v>
      </c>
    </row>
    <row r="60" spans="1:5" ht="12.95" customHeight="1" x14ac:dyDescent="0.2">
      <c r="A60" s="1" t="s">
        <v>43</v>
      </c>
      <c r="B60" s="3">
        <f>B61+B67</f>
        <v>-1014.78303519</v>
      </c>
      <c r="C60" s="3">
        <f>C61+C67</f>
        <v>-1125.2482482799996</v>
      </c>
      <c r="D60" s="3">
        <f t="shared" si="0"/>
        <v>-110.46521308999968</v>
      </c>
      <c r="E60" s="41">
        <f t="shared" si="1"/>
        <v>10.885599114230075</v>
      </c>
    </row>
    <row r="61" spans="1:5" ht="12.75" customHeight="1" x14ac:dyDescent="0.2">
      <c r="A61" s="1" t="s">
        <v>44</v>
      </c>
      <c r="B61" s="3">
        <f>B62+B63</f>
        <v>952.77639490000001</v>
      </c>
      <c r="C61" s="3">
        <f>C62+C63</f>
        <v>1134.7397105999999</v>
      </c>
      <c r="D61" s="3">
        <f t="shared" si="0"/>
        <v>181.96331569999984</v>
      </c>
      <c r="E61" s="41">
        <f t="shared" si="1"/>
        <v>19.098218288573165</v>
      </c>
    </row>
    <row r="62" spans="1:5" ht="12.75" customHeight="1" x14ac:dyDescent="0.2">
      <c r="A62" s="1" t="s">
        <v>45</v>
      </c>
      <c r="B62" s="2">
        <v>21.817409519999998</v>
      </c>
      <c r="C62" s="2">
        <v>24.894273829999999</v>
      </c>
      <c r="D62" s="2">
        <f t="shared" si="0"/>
        <v>3.0768643100000013</v>
      </c>
      <c r="E62" s="42">
        <f t="shared" si="1"/>
        <v>14.102793950764152</v>
      </c>
    </row>
    <row r="63" spans="1:5" ht="12.75" customHeight="1" x14ac:dyDescent="0.2">
      <c r="A63" s="1" t="s">
        <v>50</v>
      </c>
      <c r="B63" s="2">
        <f>B64+B65+B66</f>
        <v>930.95898538000006</v>
      </c>
      <c r="C63" s="2">
        <f>C64+C65+C66</f>
        <v>1109.8454367699999</v>
      </c>
      <c r="D63" s="2">
        <f t="shared" si="0"/>
        <v>178.88645138999982</v>
      </c>
      <c r="E63" s="42">
        <f t="shared" si="1"/>
        <v>19.215288127541058</v>
      </c>
    </row>
    <row r="64" spans="1:5" ht="12.4" customHeight="1" x14ac:dyDescent="0.2">
      <c r="A64" s="1" t="s">
        <v>46</v>
      </c>
      <c r="B64" s="2">
        <v>149.10283141000002</v>
      </c>
      <c r="C64" s="2">
        <v>140.85317387999999</v>
      </c>
      <c r="D64" s="2">
        <f t="shared" si="0"/>
        <v>-8.2496575300000359</v>
      </c>
      <c r="E64" s="42">
        <f t="shared" si="1"/>
        <v>-5.5328644345561031</v>
      </c>
    </row>
    <row r="65" spans="1:5" ht="12.4" customHeight="1" x14ac:dyDescent="0.2">
      <c r="A65" s="1" t="s">
        <v>47</v>
      </c>
      <c r="B65" s="2">
        <v>159.95628920999999</v>
      </c>
      <c r="C65" s="2">
        <v>216.86931816999999</v>
      </c>
      <c r="D65" s="2">
        <f t="shared" si="0"/>
        <v>56.913028959999991</v>
      </c>
      <c r="E65" s="42">
        <f t="shared" si="1"/>
        <v>35.580363386200617</v>
      </c>
    </row>
    <row r="66" spans="1:5" ht="12.4" customHeight="1" x14ac:dyDescent="0.2">
      <c r="A66" s="1" t="s">
        <v>48</v>
      </c>
      <c r="B66" s="2">
        <v>621.89986476000001</v>
      </c>
      <c r="C66" s="2">
        <v>752.12294471999996</v>
      </c>
      <c r="D66" s="2">
        <f t="shared" si="0"/>
        <v>130.22307995999995</v>
      </c>
      <c r="E66" s="42">
        <f t="shared" si="1"/>
        <v>20.93955752993368</v>
      </c>
    </row>
    <row r="67" spans="1:5" ht="12.75" customHeight="1" x14ac:dyDescent="0.2">
      <c r="A67" s="1" t="s">
        <v>49</v>
      </c>
      <c r="B67" s="3">
        <f>B68+B69</f>
        <v>-1967.55943009</v>
      </c>
      <c r="C67" s="3">
        <f>C68+C69</f>
        <v>-2259.9879588799995</v>
      </c>
      <c r="D67" s="3">
        <f t="shared" si="0"/>
        <v>-292.42852878999952</v>
      </c>
      <c r="E67" s="41">
        <f t="shared" si="1"/>
        <v>14.862500431645074</v>
      </c>
    </row>
    <row r="68" spans="1:5" ht="12.75" customHeight="1" x14ac:dyDescent="0.2">
      <c r="A68" s="1" t="s">
        <v>45</v>
      </c>
      <c r="B68" s="2">
        <v>-0.40500000000000003</v>
      </c>
      <c r="C68" s="2">
        <v>-0.48599999999999999</v>
      </c>
      <c r="D68" s="2">
        <f t="shared" si="0"/>
        <v>-8.0999999999999961E-2</v>
      </c>
      <c r="E68" s="42">
        <f t="shared" si="1"/>
        <v>20</v>
      </c>
    </row>
    <row r="69" spans="1:5" ht="12.75" customHeight="1" x14ac:dyDescent="0.2">
      <c r="A69" s="1" t="s">
        <v>50</v>
      </c>
      <c r="B69" s="2">
        <f>B70+B71+B72</f>
        <v>-1967.15443009</v>
      </c>
      <c r="C69" s="2">
        <f>C70+C71+C72</f>
        <v>-2259.5019588799996</v>
      </c>
      <c r="D69" s="2">
        <f t="shared" si="0"/>
        <v>-292.34752878999961</v>
      </c>
      <c r="E69" s="42">
        <f t="shared" si="1"/>
        <v>14.861442717368377</v>
      </c>
    </row>
    <row r="70" spans="1:5" ht="12.4" customHeight="1" x14ac:dyDescent="0.2">
      <c r="A70" s="1" t="s">
        <v>46</v>
      </c>
      <c r="B70" s="2">
        <v>-820.21813802000008</v>
      </c>
      <c r="C70" s="2">
        <v>-831.23425680999992</v>
      </c>
      <c r="D70" s="2">
        <f t="shared" si="0"/>
        <v>-11.016118789999837</v>
      </c>
      <c r="E70" s="42">
        <f t="shared" si="1"/>
        <v>1.3430718341089971</v>
      </c>
    </row>
    <row r="71" spans="1:5" ht="12.4" customHeight="1" x14ac:dyDescent="0.2">
      <c r="A71" s="1" t="s">
        <v>47</v>
      </c>
      <c r="B71" s="2">
        <v>-567.93884255</v>
      </c>
      <c r="C71" s="2">
        <v>-695.32610740000007</v>
      </c>
      <c r="D71" s="2">
        <f t="shared" si="0"/>
        <v>-127.38726485000007</v>
      </c>
      <c r="E71" s="42">
        <f t="shared" si="1"/>
        <v>22.429750407287074</v>
      </c>
    </row>
    <row r="72" spans="1:5" ht="12.4" customHeight="1" x14ac:dyDescent="0.2">
      <c r="A72" s="1" t="s">
        <v>48</v>
      </c>
      <c r="B72" s="2">
        <v>-578.99744951999992</v>
      </c>
      <c r="C72" s="2">
        <v>-732.94159466999986</v>
      </c>
      <c r="D72" s="2">
        <f t="shared" si="0"/>
        <v>-153.94414514999994</v>
      </c>
      <c r="E72" s="42">
        <f t="shared" si="1"/>
        <v>26.588052378749268</v>
      </c>
    </row>
    <row r="73" spans="1:5" ht="12.95" customHeight="1" x14ac:dyDescent="0.2">
      <c r="A73" s="1" t="s">
        <v>51</v>
      </c>
      <c r="B73" s="3">
        <f>B74+B75</f>
        <v>2.7298804999999788</v>
      </c>
      <c r="C73" s="3">
        <f>C74+C75</f>
        <v>18.977587910000011</v>
      </c>
      <c r="D73" s="3">
        <f t="shared" si="0"/>
        <v>16.247707410000032</v>
      </c>
      <c r="E73" s="41">
        <f t="shared" si="1"/>
        <v>595.18017034079548</v>
      </c>
    </row>
    <row r="74" spans="1:5" ht="12.75" customHeight="1" x14ac:dyDescent="0.2">
      <c r="A74" s="1" t="s">
        <v>52</v>
      </c>
      <c r="B74" s="2">
        <v>195.10803107999999</v>
      </c>
      <c r="C74" s="2">
        <v>196.16314288000001</v>
      </c>
      <c r="D74" s="2">
        <f t="shared" si="0"/>
        <v>1.0551118000000201</v>
      </c>
      <c r="E74" s="42">
        <f t="shared" si="1"/>
        <v>0.54078337737281856</v>
      </c>
    </row>
    <row r="75" spans="1:5" ht="12.75" customHeight="1" x14ac:dyDescent="0.2">
      <c r="A75" s="1" t="s">
        <v>53</v>
      </c>
      <c r="B75" s="2">
        <v>-192.37815058000001</v>
      </c>
      <c r="C75" s="2">
        <v>-177.18555497</v>
      </c>
      <c r="D75" s="2">
        <f t="shared" si="0"/>
        <v>15.192595610000012</v>
      </c>
      <c r="E75" s="42">
        <f t="shared" si="1"/>
        <v>-7.8972562966199291</v>
      </c>
    </row>
    <row r="76" spans="1:5" ht="12.75" customHeight="1" x14ac:dyDescent="0.2">
      <c r="A76" s="1" t="s">
        <v>54</v>
      </c>
      <c r="B76" s="2">
        <v>1.8156038400000014</v>
      </c>
      <c r="C76" s="2">
        <v>7.7497366899999971</v>
      </c>
      <c r="D76" s="2">
        <f t="shared" si="0"/>
        <v>5.9341328499999957</v>
      </c>
      <c r="E76" s="42">
        <f t="shared" si="1"/>
        <v>326.84073029940225</v>
      </c>
    </row>
    <row r="77" spans="1:5" ht="12.75" customHeight="1" x14ac:dyDescent="0.2">
      <c r="A77" s="1" t="s">
        <v>55</v>
      </c>
      <c r="B77" s="2">
        <v>0.91427665999999996</v>
      </c>
      <c r="C77" s="2">
        <v>11.227851220000019</v>
      </c>
      <c r="D77" s="2">
        <f t="shared" si="0"/>
        <v>10.313574560000019</v>
      </c>
      <c r="E77" s="42">
        <f t="shared" si="1"/>
        <v>1128.0583888032338</v>
      </c>
    </row>
    <row r="78" spans="1:5" ht="14.1" customHeight="1" x14ac:dyDescent="0.2">
      <c r="A78" s="1" t="s">
        <v>56</v>
      </c>
      <c r="B78" s="3">
        <f>B79+B80</f>
        <v>-1297.7162309199998</v>
      </c>
      <c r="C78" s="3">
        <f>C79+C80</f>
        <v>2251.2975888200008</v>
      </c>
      <c r="D78" s="3">
        <f t="shared" si="0"/>
        <v>3549.0138197400006</v>
      </c>
      <c r="E78" s="41">
        <f t="shared" si="1"/>
        <v>-273.48150043742396</v>
      </c>
    </row>
    <row r="79" spans="1:5" ht="12.95" customHeight="1" x14ac:dyDescent="0.2">
      <c r="A79" s="1" t="s">
        <v>57</v>
      </c>
      <c r="B79" s="3">
        <v>2.2160400999999998</v>
      </c>
      <c r="C79" s="3">
        <v>2.2915371599999999</v>
      </c>
      <c r="D79" s="3">
        <f t="shared" si="0"/>
        <v>7.5497060000000005E-2</v>
      </c>
      <c r="E79" s="41">
        <f t="shared" si="1"/>
        <v>3.4068453905685203</v>
      </c>
    </row>
    <row r="80" spans="1:5" ht="12.95" customHeight="1" x14ac:dyDescent="0.2">
      <c r="A80" s="1" t="s">
        <v>58</v>
      </c>
      <c r="B80" s="3">
        <f>B81+B90+B93+B104</f>
        <v>-1299.9322710199999</v>
      </c>
      <c r="C80" s="3">
        <f>C81+C90+C93+C104</f>
        <v>2249.0060516600006</v>
      </c>
      <c r="D80" s="3">
        <f t="shared" ref="D80:D105" si="2">+C80-B80</f>
        <v>3548.9383226800005</v>
      </c>
      <c r="E80" s="41">
        <f t="shared" ref="E80:E105" si="3">IF(B80=0,0,+C80/B80*100-100)</f>
        <v>-273.00947917042663</v>
      </c>
    </row>
    <row r="81" spans="1:5" ht="12.75" customHeight="1" x14ac:dyDescent="0.2">
      <c r="A81" s="1" t="s">
        <v>59</v>
      </c>
      <c r="B81" s="5">
        <f>B82+B86</f>
        <v>499.85062552000005</v>
      </c>
      <c r="C81" s="5">
        <f>C82+C86</f>
        <v>775.19746051999994</v>
      </c>
      <c r="D81" s="5">
        <f t="shared" si="2"/>
        <v>275.34683499999988</v>
      </c>
      <c r="E81" s="43">
        <f t="shared" si="3"/>
        <v>55.085823832580701</v>
      </c>
    </row>
    <row r="82" spans="1:5" ht="12.75" customHeight="1" x14ac:dyDescent="0.2">
      <c r="A82" s="1" t="s">
        <v>60</v>
      </c>
      <c r="B82" s="2">
        <f>B83+B84+B85</f>
        <v>-144.43378285</v>
      </c>
      <c r="C82" s="2">
        <f>C83+C84+C85</f>
        <v>-103.20899818000001</v>
      </c>
      <c r="D82" s="2">
        <f t="shared" si="2"/>
        <v>41.224784669999991</v>
      </c>
      <c r="E82" s="42">
        <f t="shared" si="3"/>
        <v>-28.542342280693092</v>
      </c>
    </row>
    <row r="83" spans="1:5" ht="12.75" customHeight="1" x14ac:dyDescent="0.2">
      <c r="A83" s="1" t="s">
        <v>61</v>
      </c>
      <c r="B83" s="2">
        <v>-144.43378285</v>
      </c>
      <c r="C83" s="2">
        <v>-103.20899818000001</v>
      </c>
      <c r="D83" s="2">
        <f t="shared" si="2"/>
        <v>41.224784669999991</v>
      </c>
      <c r="E83" s="42">
        <f t="shared" si="3"/>
        <v>-28.542342280693092</v>
      </c>
    </row>
    <row r="84" spans="1:5" ht="12.75" customHeight="1" x14ac:dyDescent="0.2">
      <c r="A84" s="1" t="s">
        <v>62</v>
      </c>
      <c r="B84" s="2">
        <v>0</v>
      </c>
      <c r="C84" s="2">
        <v>0</v>
      </c>
      <c r="D84" s="2">
        <f t="shared" si="2"/>
        <v>0</v>
      </c>
      <c r="E84" s="42">
        <f t="shared" si="3"/>
        <v>0</v>
      </c>
    </row>
    <row r="85" spans="1:5" ht="12.75" customHeight="1" x14ac:dyDescent="0.2">
      <c r="A85" s="1" t="s">
        <v>63</v>
      </c>
      <c r="B85" s="2">
        <v>0</v>
      </c>
      <c r="C85" s="2">
        <v>0</v>
      </c>
      <c r="D85" s="2">
        <f t="shared" si="2"/>
        <v>0</v>
      </c>
      <c r="E85" s="42">
        <f t="shared" si="3"/>
        <v>0</v>
      </c>
    </row>
    <row r="86" spans="1:5" ht="12.75" customHeight="1" x14ac:dyDescent="0.2">
      <c r="A86" s="4" t="s">
        <v>64</v>
      </c>
      <c r="B86" s="2">
        <f>B87+B88+B89</f>
        <v>644.28440837000005</v>
      </c>
      <c r="C86" s="2">
        <f>C87+C88+C89</f>
        <v>878.40645869999992</v>
      </c>
      <c r="D86" s="2">
        <f t="shared" si="2"/>
        <v>234.12205032999987</v>
      </c>
      <c r="E86" s="44">
        <f t="shared" si="3"/>
        <v>36.33830763068039</v>
      </c>
    </row>
    <row r="87" spans="1:5" ht="12.75" customHeight="1" x14ac:dyDescent="0.2">
      <c r="A87" s="1" t="s">
        <v>65</v>
      </c>
      <c r="B87" s="2">
        <v>-8.8005472400000002</v>
      </c>
      <c r="C87" s="2">
        <v>12.989136629999999</v>
      </c>
      <c r="D87" s="2">
        <f t="shared" si="2"/>
        <v>21.789683869999998</v>
      </c>
      <c r="E87" s="42">
        <f t="shared" si="3"/>
        <v>-247.59464696652202</v>
      </c>
    </row>
    <row r="88" spans="1:5" ht="12.75" customHeight="1" x14ac:dyDescent="0.2">
      <c r="A88" s="1" t="s">
        <v>66</v>
      </c>
      <c r="B88" s="2">
        <v>576.69713291000005</v>
      </c>
      <c r="C88" s="2">
        <v>585.05346602999998</v>
      </c>
      <c r="D88" s="2">
        <f t="shared" si="2"/>
        <v>8.3563331199999311</v>
      </c>
      <c r="E88" s="42">
        <f t="shared" si="3"/>
        <v>1.4489985545504709</v>
      </c>
    </row>
    <row r="89" spans="1:5" ht="12.75" customHeight="1" x14ac:dyDescent="0.2">
      <c r="A89" s="1" t="s">
        <v>67</v>
      </c>
      <c r="B89" s="2">
        <v>76.387822700000015</v>
      </c>
      <c r="C89" s="2">
        <v>280.36385603999997</v>
      </c>
      <c r="D89" s="2">
        <f t="shared" si="2"/>
        <v>203.97603333999996</v>
      </c>
      <c r="E89" s="42">
        <f t="shared" si="3"/>
        <v>267.02689791418794</v>
      </c>
    </row>
    <row r="90" spans="1:5" ht="12.75" customHeight="1" x14ac:dyDescent="0.2">
      <c r="A90" s="1" t="s">
        <v>68</v>
      </c>
      <c r="B90" s="5">
        <f>B91+B92</f>
        <v>-69.825498010000729</v>
      </c>
      <c r="C90" s="5">
        <f>C91+C92</f>
        <v>1502.3045474000003</v>
      </c>
      <c r="D90" s="5">
        <f t="shared" si="2"/>
        <v>1572.130045410001</v>
      </c>
      <c r="E90" s="43">
        <f t="shared" si="3"/>
        <v>-2251.5128287159987</v>
      </c>
    </row>
    <row r="91" spans="1:5" ht="12.75" customHeight="1" x14ac:dyDescent="0.2">
      <c r="A91" s="1" t="s">
        <v>69</v>
      </c>
      <c r="B91" s="2">
        <v>-1900.5615028700004</v>
      </c>
      <c r="C91" s="2">
        <v>-1997.46564814</v>
      </c>
      <c r="D91" s="2">
        <f t="shared" si="2"/>
        <v>-96.904145269999617</v>
      </c>
      <c r="E91" s="42">
        <f t="shared" si="3"/>
        <v>5.0987113610197099</v>
      </c>
    </row>
    <row r="92" spans="1:5" ht="12.75" customHeight="1" x14ac:dyDescent="0.2">
      <c r="A92" s="1" t="s">
        <v>70</v>
      </c>
      <c r="B92" s="2">
        <v>1830.7360048599996</v>
      </c>
      <c r="C92" s="2">
        <v>3499.7701955400003</v>
      </c>
      <c r="D92" s="2">
        <f t="shared" si="2"/>
        <v>1669.0341906800006</v>
      </c>
      <c r="E92" s="42">
        <f t="shared" si="3"/>
        <v>91.167387665357865</v>
      </c>
    </row>
    <row r="93" spans="1:5" ht="12.75" customHeight="1" x14ac:dyDescent="0.2">
      <c r="A93" s="1" t="s">
        <v>71</v>
      </c>
      <c r="B93" s="5">
        <f>B94+B99</f>
        <v>-1731.5891175399993</v>
      </c>
      <c r="C93" s="5">
        <f>C94+C99</f>
        <v>1159.3780799200003</v>
      </c>
      <c r="D93" s="5">
        <f t="shared" si="2"/>
        <v>2890.9671974599996</v>
      </c>
      <c r="E93" s="43">
        <f t="shared" si="3"/>
        <v>-166.9545718540368</v>
      </c>
    </row>
    <row r="94" spans="1:5" ht="12.75" customHeight="1" x14ac:dyDescent="0.2">
      <c r="A94" s="1" t="s">
        <v>72</v>
      </c>
      <c r="B94" s="2">
        <f>B95+B96+B97+B98</f>
        <v>-2710.8642901599997</v>
      </c>
      <c r="C94" s="2">
        <f>C95+C96+C97+C98</f>
        <v>2156.6999386700004</v>
      </c>
      <c r="D94" s="2">
        <f t="shared" si="2"/>
        <v>4867.5642288300005</v>
      </c>
      <c r="E94" s="42">
        <f t="shared" si="3"/>
        <v>-179.55765054335157</v>
      </c>
    </row>
    <row r="95" spans="1:5" ht="12.75" customHeight="1" x14ac:dyDescent="0.2">
      <c r="A95" s="1" t="s">
        <v>73</v>
      </c>
      <c r="B95" s="2">
        <v>-405.41540749000001</v>
      </c>
      <c r="C95" s="2">
        <v>86.563862809999989</v>
      </c>
      <c r="D95" s="2">
        <f t="shared" si="2"/>
        <v>491.9792703</v>
      </c>
      <c r="E95" s="42">
        <f t="shared" si="3"/>
        <v>-121.35189270332188</v>
      </c>
    </row>
    <row r="96" spans="1:5" ht="12.75" customHeight="1" x14ac:dyDescent="0.2">
      <c r="A96" s="1" t="s">
        <v>74</v>
      </c>
      <c r="B96" s="2">
        <v>-1315.9132648499999</v>
      </c>
      <c r="C96" s="2">
        <v>-1084.37771821</v>
      </c>
      <c r="D96" s="2">
        <f t="shared" si="2"/>
        <v>231.53554663999989</v>
      </c>
      <c r="E96" s="42">
        <f t="shared" si="3"/>
        <v>-17.595046180068138</v>
      </c>
    </row>
    <row r="97" spans="1:5" ht="12.75" customHeight="1" x14ac:dyDescent="0.2">
      <c r="A97" s="1" t="s">
        <v>75</v>
      </c>
      <c r="B97" s="2">
        <v>-850.95727045999979</v>
      </c>
      <c r="C97" s="2">
        <v>3243.3710721699999</v>
      </c>
      <c r="D97" s="2">
        <f t="shared" si="2"/>
        <v>4094.3283426299995</v>
      </c>
      <c r="E97" s="42">
        <f t="shared" si="3"/>
        <v>-481.14382293446283</v>
      </c>
    </row>
    <row r="98" spans="1:5" ht="12.75" customHeight="1" x14ac:dyDescent="0.2">
      <c r="A98" s="1" t="s">
        <v>76</v>
      </c>
      <c r="B98" s="2">
        <v>-138.57834736000004</v>
      </c>
      <c r="C98" s="2">
        <v>-88.857278100000002</v>
      </c>
      <c r="D98" s="2">
        <f t="shared" si="2"/>
        <v>49.721069260000036</v>
      </c>
      <c r="E98" s="42">
        <f t="shared" si="3"/>
        <v>-35.879392565444732</v>
      </c>
    </row>
    <row r="99" spans="1:5" ht="12.75" customHeight="1" x14ac:dyDescent="0.2">
      <c r="A99" s="1" t="s">
        <v>77</v>
      </c>
      <c r="B99" s="2">
        <f>B100+B101+B102+B103</f>
        <v>979.27517262000026</v>
      </c>
      <c r="C99" s="2">
        <f>C100+C101+C102+C103</f>
        <v>-997.32185875000005</v>
      </c>
      <c r="D99" s="2">
        <f t="shared" si="2"/>
        <v>-1976.5970313700004</v>
      </c>
      <c r="E99" s="42">
        <f t="shared" si="3"/>
        <v>-201.84286160157791</v>
      </c>
    </row>
    <row r="100" spans="1:5" ht="12.75" customHeight="1" x14ac:dyDescent="0.2">
      <c r="A100" s="1" t="s">
        <v>78</v>
      </c>
      <c r="B100" s="2">
        <v>215.66673778000003</v>
      </c>
      <c r="C100" s="2">
        <v>3.1470245699999992</v>
      </c>
      <c r="D100" s="2">
        <f t="shared" si="2"/>
        <v>-212.51971321000002</v>
      </c>
      <c r="E100" s="42">
        <f t="shared" si="3"/>
        <v>-98.540792798001959</v>
      </c>
    </row>
    <row r="101" spans="1:5" ht="12.75" customHeight="1" x14ac:dyDescent="0.2">
      <c r="A101" s="1" t="s">
        <v>79</v>
      </c>
      <c r="B101" s="2">
        <v>-1035.09460072</v>
      </c>
      <c r="C101" s="2">
        <v>-1054.41053934</v>
      </c>
      <c r="D101" s="2">
        <f t="shared" si="2"/>
        <v>-19.315938619999997</v>
      </c>
      <c r="E101" s="42">
        <f t="shared" si="3"/>
        <v>1.8661036978227798</v>
      </c>
    </row>
    <row r="102" spans="1:5" ht="12.75" customHeight="1" x14ac:dyDescent="0.2">
      <c r="A102" s="1" t="s">
        <v>80</v>
      </c>
      <c r="B102" s="2">
        <v>1731.8548876600003</v>
      </c>
      <c r="C102" s="2">
        <v>86.220897239999999</v>
      </c>
      <c r="D102" s="2">
        <f t="shared" si="2"/>
        <v>-1645.6339904200004</v>
      </c>
      <c r="E102" s="42">
        <f t="shared" si="3"/>
        <v>-95.02147103349418</v>
      </c>
    </row>
    <row r="103" spans="1:5" ht="12.75" customHeight="1" x14ac:dyDescent="0.2">
      <c r="A103" s="1" t="s">
        <v>81</v>
      </c>
      <c r="B103" s="2">
        <v>66.848147899999972</v>
      </c>
      <c r="C103" s="2">
        <v>-32.279241220000003</v>
      </c>
      <c r="D103" s="2">
        <f t="shared" si="2"/>
        <v>-99.127389119999975</v>
      </c>
      <c r="E103" s="42">
        <f t="shared" si="3"/>
        <v>-148.28741294117441</v>
      </c>
    </row>
    <row r="104" spans="1:5" ht="12.75" customHeight="1" x14ac:dyDescent="0.2">
      <c r="A104" s="1" t="s">
        <v>82</v>
      </c>
      <c r="B104" s="5">
        <v>1.6317190100000001</v>
      </c>
      <c r="C104" s="5">
        <v>-1187.8740361800001</v>
      </c>
      <c r="D104" s="5">
        <f t="shared" si="2"/>
        <v>-1189.5057551900002</v>
      </c>
      <c r="E104" s="43">
        <f t="shared" si="3"/>
        <v>-72898.933449944918</v>
      </c>
    </row>
    <row r="105" spans="1:5" ht="14.1" customHeight="1" x14ac:dyDescent="0.2">
      <c r="A105" s="1" t="s">
        <v>83</v>
      </c>
      <c r="B105" s="3">
        <f>-B15-B78</f>
        <v>753.31430752999995</v>
      </c>
      <c r="C105" s="3">
        <f>-C15-C78</f>
        <v>-2322.9196724399981</v>
      </c>
      <c r="D105" s="3">
        <f t="shared" si="2"/>
        <v>-3076.233979969998</v>
      </c>
      <c r="E105" s="41">
        <f t="shared" si="3"/>
        <v>-408.35995669012169</v>
      </c>
    </row>
    <row r="106" spans="1:5" ht="6" customHeight="1" x14ac:dyDescent="0.2">
      <c r="A106" s="17"/>
      <c r="B106" s="18"/>
      <c r="C106" s="18"/>
      <c r="D106" s="18"/>
      <c r="E106" s="19"/>
    </row>
    <row r="107" spans="1:5" ht="6" customHeight="1" x14ac:dyDescent="0.2">
      <c r="A107" s="6"/>
    </row>
    <row r="108" spans="1:5" ht="12.75" customHeight="1" x14ac:dyDescent="0.2">
      <c r="A108" s="6" t="s">
        <v>87</v>
      </c>
    </row>
    <row r="109" spans="1:5" ht="12.75" customHeight="1" x14ac:dyDescent="0.2">
      <c r="A109" s="20" t="s">
        <v>86</v>
      </c>
    </row>
    <row r="110" spans="1:5" ht="12.75" customHeight="1" x14ac:dyDescent="0.2">
      <c r="A110" s="21" t="s">
        <v>7</v>
      </c>
    </row>
    <row r="111" spans="1:5" ht="12.75" customHeight="1" x14ac:dyDescent="0.2">
      <c r="A111" s="22" t="s">
        <v>8</v>
      </c>
    </row>
    <row r="112" spans="1:5" ht="12.75" customHeight="1" x14ac:dyDescent="0.2">
      <c r="A112" s="23" t="s">
        <v>12</v>
      </c>
    </row>
  </sheetData>
  <mergeCells count="10">
    <mergeCell ref="B9:C9"/>
    <mergeCell ref="D9:E9"/>
    <mergeCell ref="B10:C10"/>
    <mergeCell ref="D12:E13"/>
    <mergeCell ref="A1:E1"/>
    <mergeCell ref="A2:E2"/>
    <mergeCell ref="A3:E3"/>
    <mergeCell ref="A5:E5"/>
    <mergeCell ref="A6:E6"/>
    <mergeCell ref="A7:E7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2024-06-27T15:54:01Z</cp:lastPrinted>
  <dcterms:created xsi:type="dcterms:W3CDTF">2018-11-21T20:09:16Z</dcterms:created>
  <dcterms:modified xsi:type="dcterms:W3CDTF">2024-06-28T19:55:31Z</dcterms:modified>
</cp:coreProperties>
</file>